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85BDE9AE-3099-4E70-B433-41EF25FEDE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OYqZfOSA4irTUWVWbZuVZPxm6GQ=="/>
    </ext>
  </extLst>
</workbook>
</file>

<file path=xl/calcChain.xml><?xml version="1.0" encoding="utf-8"?>
<calcChain xmlns="http://schemas.openxmlformats.org/spreadsheetml/2006/main">
  <c r="O17" i="1" l="1"/>
  <c r="O18" i="1" l="1"/>
  <c r="E17" i="1"/>
  <c r="E18" i="1" s="1"/>
  <c r="D17" i="1"/>
  <c r="D18" i="1" s="1"/>
  <c r="D19" i="1" s="1"/>
  <c r="A39" i="1"/>
  <c r="A40" i="1" s="1"/>
  <c r="C17" i="1"/>
  <c r="C18" i="1" s="1"/>
  <c r="O19" i="1"/>
  <c r="R18" i="1"/>
  <c r="S18" i="1"/>
  <c r="B17" i="1"/>
  <c r="B18" i="1" s="1"/>
  <c r="B19" i="1" s="1"/>
  <c r="R17" i="1"/>
  <c r="A17" i="1"/>
  <c r="A18" i="1" s="1"/>
  <c r="A19" i="1" s="1"/>
  <c r="S17" i="1"/>
  <c r="C19" i="1" l="1"/>
  <c r="A41" i="1"/>
  <c r="E19" i="1"/>
  <c r="R19" i="1"/>
  <c r="S19" i="1"/>
  <c r="O20" i="1"/>
  <c r="A20" i="1" s="1"/>
  <c r="E20" i="1" l="1"/>
  <c r="D20" i="1"/>
  <c r="D21" i="1" s="1"/>
  <c r="A42" i="1"/>
  <c r="A43" i="1" s="1"/>
  <c r="C20" i="1"/>
  <c r="C21" i="1" s="1"/>
  <c r="S20" i="1"/>
  <c r="O21" i="1"/>
  <c r="R20" i="1"/>
  <c r="B20" i="1"/>
  <c r="E21" i="1" l="1"/>
  <c r="E22" i="1" s="1"/>
  <c r="O22" i="1"/>
  <c r="C22" i="1" s="1"/>
  <c r="S21" i="1"/>
  <c r="R21" i="1"/>
  <c r="B21" i="1"/>
  <c r="A21" i="1"/>
  <c r="A22" i="1" s="1"/>
  <c r="D22" i="1" l="1"/>
  <c r="D23" i="1" s="1"/>
  <c r="A44" i="1"/>
  <c r="A45" i="1" s="1"/>
  <c r="B22" i="1"/>
  <c r="B23" i="1" s="1"/>
  <c r="O23" i="1"/>
  <c r="C23" i="1" s="1"/>
  <c r="S22" i="1"/>
  <c r="R22" i="1"/>
  <c r="A23" i="1" l="1"/>
  <c r="E23" i="1"/>
  <c r="E24" i="1" s="1"/>
  <c r="R23" i="1"/>
  <c r="S23" i="1"/>
  <c r="O24" i="1"/>
  <c r="D24" i="1" s="1"/>
  <c r="E25" i="1" l="1"/>
  <c r="A24" i="1"/>
  <c r="A46" i="1"/>
  <c r="A47" i="1" s="1"/>
  <c r="B24" i="1"/>
  <c r="C24" i="1"/>
  <c r="C25" i="1" s="1"/>
  <c r="S24" i="1"/>
  <c r="R24" i="1"/>
  <c r="O25" i="1"/>
  <c r="A48" i="1" l="1"/>
  <c r="C26" i="1"/>
  <c r="A25" i="1"/>
  <c r="A26" i="1" s="1"/>
  <c r="D25" i="1"/>
  <c r="D26" i="1" s="1"/>
  <c r="O26" i="1"/>
  <c r="E26" i="1" s="1"/>
  <c r="S25" i="1"/>
  <c r="R25" i="1"/>
  <c r="B25" i="1"/>
  <c r="B26" i="1" s="1"/>
  <c r="E27" i="1" l="1"/>
  <c r="O27" i="1"/>
  <c r="D27" i="1" s="1"/>
  <c r="S26" i="1"/>
  <c r="R26" i="1"/>
  <c r="A49" i="1" l="1"/>
  <c r="A50" i="1" s="1"/>
  <c r="C27" i="1"/>
  <c r="C28" i="1" s="1"/>
  <c r="R27" i="1"/>
  <c r="S27" i="1"/>
  <c r="O28" i="1"/>
  <c r="D28" i="1" s="1"/>
  <c r="B27" i="1"/>
  <c r="A27" i="1"/>
  <c r="A28" i="1" s="1"/>
  <c r="D29" i="1" l="1"/>
  <c r="E28" i="1"/>
  <c r="E29" i="1" s="1"/>
  <c r="B28" i="1"/>
  <c r="S28" i="1"/>
  <c r="O29" i="1"/>
  <c r="C29" i="1" s="1"/>
  <c r="R28" i="1"/>
  <c r="C30" i="1" l="1"/>
  <c r="A51" i="1"/>
  <c r="A52" i="1" s="1"/>
  <c r="O30" i="1"/>
  <c r="S29" i="1"/>
  <c r="R29" i="1"/>
  <c r="B29" i="1"/>
  <c r="A29" i="1"/>
  <c r="A30" i="1" s="1"/>
  <c r="I51" i="1" l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E30" i="1"/>
  <c r="D30" i="1"/>
  <c r="B30" i="1"/>
  <c r="R30" i="1"/>
  <c r="S30" i="1"/>
  <c r="J29" i="1" l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<sst xmlns="http://schemas.openxmlformats.org/spreadsheetml/2006/main" count="139" uniqueCount="67">
  <si>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</si>
  <si>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</si>
  <si>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</si>
  <si>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</si>
  <si>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</si>
  <si>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</si>
  <si>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</si>
  <si>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</si>
  <si>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</si>
  <si>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</si>
  <si>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</si>
  <si>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</si>
  <si>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</si>
  <si>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</si>
  <si>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</si>
  <si>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</si>
  <si>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</si>
  <si>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</si>
  <si>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</si>
  <si>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</si>
  <si>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</si>
  <si>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</si>
  <si>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</si>
  <si>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</si>
  <si>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</si>
  <si>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</si>
  <si>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</si>
  <si>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</si>
  <si>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</si>
  <si>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</si>
  <si>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</si>
  <si>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</si>
  <si>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</si>
  <si>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</si>
  <si>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</si>
  <si>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</si>
  <si>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</si>
  <si>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</si>
  <si>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</si>
  <si>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</si>
  <si>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</si>
  <si>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</si>
  <si>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Atg. Astra Tours Dob</t>
  </si>
  <si>
    <t>Recea Centru</t>
  </si>
  <si>
    <t>S</t>
  </si>
  <si>
    <t>Catanele</t>
  </si>
  <si>
    <t>Oarja Ramificatie</t>
  </si>
  <si>
    <t>Coseri Blocuri</t>
  </si>
  <si>
    <t>Cateasca</t>
  </si>
  <si>
    <t>Cateasca Scoala</t>
  </si>
  <si>
    <t>Cateasca Ramificatie</t>
  </si>
  <si>
    <t>Cateasca Parc Industrial</t>
  </si>
  <si>
    <t>Furduesti</t>
  </si>
  <si>
    <t>Teiu centru</t>
  </si>
  <si>
    <t>Teiu</t>
  </si>
  <si>
    <t>Lesile1</t>
  </si>
  <si>
    <t>Lesile2</t>
  </si>
  <si>
    <t>Mozacu</t>
  </si>
  <si>
    <t>EMITENT,</t>
  </si>
  <si>
    <t>C3</t>
  </si>
  <si>
    <t>C4</t>
  </si>
  <si>
    <t xml:space="preserve"> A. Denumirea traseului: Pitesti - Teiu - Mozacu</t>
  </si>
  <si>
    <t>1=5</t>
  </si>
  <si>
    <t>1=6</t>
  </si>
  <si>
    <t>C5</t>
  </si>
  <si>
    <t>C6</t>
  </si>
  <si>
    <t>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</si>
</sst>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4" fillId="0" borderId="17" xfId="0" applyFont="1" applyBorder="1"/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topLeftCell="A7" workbookViewId="0">
      <selection activeCell="R34" sqref="R34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8" x14ac:dyDescent="0.25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8" x14ac:dyDescent="0.25">
      <c r="A10" s="68" t="s">
        <v>61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8" x14ac:dyDescent="0.25">
      <c r="A11" s="12" t="s">
        <v>27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28</v>
      </c>
      <c r="B12" s="64"/>
      <c r="C12" s="64"/>
      <c r="D12" s="64"/>
      <c r="E12" s="64"/>
      <c r="F12" s="15" t="s">
        <v>29</v>
      </c>
      <c r="G12" s="16" t="s">
        <v>30</v>
      </c>
      <c r="H12" s="16" t="s">
        <v>31</v>
      </c>
      <c r="I12" s="60" t="s">
        <v>32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33</v>
      </c>
      <c r="B13" s="61"/>
      <c r="C13" s="61"/>
      <c r="D13" s="61"/>
      <c r="E13" s="62"/>
      <c r="F13" s="18"/>
      <c r="G13" s="19" t="s">
        <v>34</v>
      </c>
      <c r="H13" s="20" t="s">
        <v>35</v>
      </c>
      <c r="I13" s="60" t="s">
        <v>33</v>
      </c>
      <c r="J13" s="61"/>
      <c r="K13" s="61"/>
      <c r="L13" s="61"/>
      <c r="M13" s="62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59</v>
      </c>
      <c r="D14" s="22" t="s">
        <v>60</v>
      </c>
      <c r="E14" s="22" t="s">
        <v>64</v>
      </c>
      <c r="F14" s="23"/>
      <c r="G14" s="23"/>
      <c r="H14" s="22"/>
      <c r="I14" s="22" t="s">
        <v>37</v>
      </c>
      <c r="J14" s="22" t="s">
        <v>38</v>
      </c>
      <c r="K14" s="22" t="s">
        <v>59</v>
      </c>
      <c r="L14" s="22" t="s">
        <v>60</v>
      </c>
      <c r="M14" s="24" t="s">
        <v>64</v>
      </c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4">
        <v>0.23958333333333334</v>
      </c>
      <c r="B16" s="45">
        <v>0.41666666666666669</v>
      </c>
      <c r="C16" s="45">
        <v>0.65277777777777779</v>
      </c>
      <c r="D16" s="45">
        <v>0.77083333333333337</v>
      </c>
      <c r="E16" s="45">
        <v>0.35416666666666669</v>
      </c>
      <c r="F16" s="46">
        <v>0</v>
      </c>
      <c r="G16" s="46">
        <v>0</v>
      </c>
      <c r="H16" s="47" t="s">
        <v>42</v>
      </c>
      <c r="I16" s="48">
        <f t="shared" ref="I16:M28" si="0">I17+TIME(0,0,(3600*($O17-$O16)/(INDEX($T$5:$AB$6,MATCH(I$15,$S$5:$S$6,0),MATCH(CONCATENATE($P17,$Q17),$T$4:$AB$4,0)))+$T$8))</f>
        <v>0.22719907407407408</v>
      </c>
      <c r="J16" s="48">
        <f t="shared" si="0"/>
        <v>0.33136574074074071</v>
      </c>
      <c r="K16" s="48">
        <f t="shared" si="0"/>
        <v>0.51192129629629624</v>
      </c>
      <c r="L16" s="48">
        <f t="shared" si="0"/>
        <v>0.74803240740740751</v>
      </c>
      <c r="M16" s="49">
        <f t="shared" si="0"/>
        <v>0.27581018518518524</v>
      </c>
      <c r="O16" s="5">
        <v>0</v>
      </c>
      <c r="P16" s="31"/>
      <c r="Q16" s="31"/>
      <c r="R16" s="32"/>
    </row>
    <row r="17" spans="1:23" ht="13.5" customHeight="1" x14ac:dyDescent="0.25">
      <c r="A17" s="50">
        <f t="shared" ref="A17:E17" si="1">A16+TIME(0,0,(3600*($O17-$O16)/(INDEX($T$5:$AB$6,MATCH(A$15,$S$5:$S$6,0),MATCH(CONCATENATE($P17,$Q17),$T$4:$AB$4,0)))+$T$8))</f>
        <v>0.24872685185185187</v>
      </c>
      <c r="B17" s="40">
        <f t="shared" si="1"/>
        <v>0.42581018518518521</v>
      </c>
      <c r="C17" s="40">
        <f t="shared" si="1"/>
        <v>0.66192129629629626</v>
      </c>
      <c r="D17" s="40">
        <f t="shared" si="1"/>
        <v>0.77997685185185184</v>
      </c>
      <c r="E17" s="40">
        <f t="shared" si="1"/>
        <v>0.36331018518518521</v>
      </c>
      <c r="F17" s="39">
        <v>10.5</v>
      </c>
      <c r="G17" s="39">
        <v>1</v>
      </c>
      <c r="H17" s="41" t="s">
        <v>43</v>
      </c>
      <c r="I17" s="40">
        <f t="shared" si="0"/>
        <v>0.21805555555555556</v>
      </c>
      <c r="J17" s="40">
        <f t="shared" si="0"/>
        <v>0.32222222222222219</v>
      </c>
      <c r="K17" s="40">
        <f t="shared" si="0"/>
        <v>0.50277777777777777</v>
      </c>
      <c r="L17" s="40">
        <f t="shared" si="0"/>
        <v>0.73888888888888904</v>
      </c>
      <c r="M17" s="51">
        <f t="shared" si="0"/>
        <v>0.26666666666666672</v>
      </c>
      <c r="O17" s="5">
        <f t="shared" ref="O17:O30" si="2">O16+F17</f>
        <v>10.5</v>
      </c>
      <c r="P17" s="8">
        <v>1</v>
      </c>
      <c r="Q17" s="33" t="s">
        <v>44</v>
      </c>
      <c r="R17" s="34">
        <f t="shared" ref="R17:S17" si="3">TIME(0,0,(3600*($O17-$O16)/(INDEX($T$5:$AB$6,MATCH(R$15,$S$5:$S$6,0),MATCH((CONCATENATE($P17,$Q17)),$T$4:$AB$4,0)))))</f>
        <v>8.7499999999999991E-3</v>
      </c>
      <c r="S17" s="34">
        <f t="shared" si="3"/>
        <v>1.0937500000000001E-2</v>
      </c>
      <c r="T17" s="1"/>
      <c r="U17" s="35"/>
      <c r="V17" s="1"/>
      <c r="W17" s="1"/>
    </row>
    <row r="18" spans="1:23" ht="13.5" customHeight="1" x14ac:dyDescent="0.25">
      <c r="A18" s="50">
        <f t="shared" ref="A18:E18" si="4">A17+TIME(0,0,(3600*($O18-$O17)/(INDEX($T$5:$AB$6,MATCH(A$15,$S$5:$S$6,0),MATCH(CONCATENATE($P18,$Q18),$T$4:$AB$4,0)))+$T$8))</f>
        <v>0.25011574074074078</v>
      </c>
      <c r="B18" s="40">
        <f t="shared" si="4"/>
        <v>0.42719907407407409</v>
      </c>
      <c r="C18" s="40">
        <f t="shared" si="4"/>
        <v>0.66331018518518514</v>
      </c>
      <c r="D18" s="40">
        <f t="shared" si="4"/>
        <v>0.78136574074074072</v>
      </c>
      <c r="E18" s="40">
        <f t="shared" si="4"/>
        <v>0.36469907407407409</v>
      </c>
      <c r="F18" s="39">
        <v>1.2</v>
      </c>
      <c r="G18" s="39">
        <v>2</v>
      </c>
      <c r="H18" s="41" t="s">
        <v>45</v>
      </c>
      <c r="I18" s="40">
        <f t="shared" si="0"/>
        <v>0.21666666666666667</v>
      </c>
      <c r="J18" s="40">
        <f t="shared" si="0"/>
        <v>0.3208333333333333</v>
      </c>
      <c r="K18" s="40">
        <f t="shared" si="0"/>
        <v>0.50138888888888888</v>
      </c>
      <c r="L18" s="40">
        <f t="shared" si="0"/>
        <v>0.73750000000000016</v>
      </c>
      <c r="M18" s="51">
        <f t="shared" si="0"/>
        <v>0.26527777777777783</v>
      </c>
      <c r="O18" s="5">
        <f t="shared" si="2"/>
        <v>11.7</v>
      </c>
      <c r="P18" s="8">
        <v>1</v>
      </c>
      <c r="Q18" s="33" t="s">
        <v>44</v>
      </c>
      <c r="R18" s="34">
        <f t="shared" ref="R18:S18" si="5">TIME(0,0,(3600*($O18-$O17)/(INDEX($T$5:$AB$6,MATCH(R$15,$S$5:$S$6,0),MATCH((CONCATENATE($P18,$Q18)),$T$4:$AB$4,0)))))</f>
        <v>9.9537037037037042E-4</v>
      </c>
      <c r="S18" s="34">
        <f t="shared" si="5"/>
        <v>1.25E-3</v>
      </c>
      <c r="T18" s="1"/>
      <c r="U18" s="35"/>
      <c r="V18" s="1"/>
      <c r="W18" s="1"/>
    </row>
    <row r="19" spans="1:23" ht="13.5" customHeight="1" x14ac:dyDescent="0.25">
      <c r="A19" s="50">
        <f t="shared" ref="A19:E19" si="6">A18+TIME(0,0,(3600*($O19-$O18)/(INDEX($T$5:$AB$6,MATCH(A$15,$S$5:$S$6,0),MATCH(CONCATENATE($P19,$Q19),$T$4:$AB$4,0)))+$T$8))</f>
        <v>0.25142361111111117</v>
      </c>
      <c r="B19" s="40">
        <f t="shared" si="6"/>
        <v>0.42850694444444448</v>
      </c>
      <c r="C19" s="40">
        <f t="shared" si="6"/>
        <v>0.66461805555555553</v>
      </c>
      <c r="D19" s="40">
        <f t="shared" si="6"/>
        <v>0.78267361111111111</v>
      </c>
      <c r="E19" s="40">
        <f t="shared" si="6"/>
        <v>0.36600694444444448</v>
      </c>
      <c r="F19" s="39">
        <v>1.1000000000000001</v>
      </c>
      <c r="G19" s="39">
        <v>3</v>
      </c>
      <c r="H19" s="41" t="s">
        <v>46</v>
      </c>
      <c r="I19" s="40">
        <f t="shared" si="0"/>
        <v>0.21535879629629631</v>
      </c>
      <c r="J19" s="40">
        <f t="shared" si="0"/>
        <v>0.31952546296296291</v>
      </c>
      <c r="K19" s="40">
        <f t="shared" si="0"/>
        <v>0.50008101851851849</v>
      </c>
      <c r="L19" s="40">
        <f t="shared" si="0"/>
        <v>0.73619212962962977</v>
      </c>
      <c r="M19" s="51">
        <f t="shared" si="0"/>
        <v>0.26396990740740744</v>
      </c>
      <c r="O19" s="5">
        <f t="shared" si="2"/>
        <v>12.799999999999999</v>
      </c>
      <c r="P19" s="8">
        <v>1</v>
      </c>
      <c r="Q19" s="33" t="s">
        <v>44</v>
      </c>
      <c r="R19" s="34">
        <f t="shared" ref="R19:S19" si="7">TIME(0,0,(3600*($O19-$O18)/(INDEX($T$5:$AB$6,MATCH(R$15,$S$5:$S$6,0),MATCH((CONCATENATE($P19,$Q19)),$T$4:$AB$4,0)))))</f>
        <v>9.1435185185185185E-4</v>
      </c>
      <c r="S19" s="34">
        <f t="shared" si="7"/>
        <v>1.1458333333333333E-3</v>
      </c>
      <c r="T19" s="1"/>
      <c r="U19" s="35"/>
      <c r="V19" s="1"/>
      <c r="W19" s="1"/>
    </row>
    <row r="20" spans="1:23" ht="13.5" customHeight="1" x14ac:dyDescent="0.25">
      <c r="A20" s="50">
        <f t="shared" ref="A20:E20" si="8">A19+TIME(0,0,(3600*($O20-$O19)/(INDEX($T$5:$AB$6,MATCH(A$15,$S$5:$S$6,0),MATCH(CONCATENATE($P20,$Q20),$T$4:$AB$4,0)))+$T$8))</f>
        <v>0.25606481481481486</v>
      </c>
      <c r="B20" s="40">
        <f t="shared" si="8"/>
        <v>0.43314814814814817</v>
      </c>
      <c r="C20" s="40">
        <f t="shared" si="8"/>
        <v>0.66925925925925922</v>
      </c>
      <c r="D20" s="40">
        <f t="shared" si="8"/>
        <v>0.7873148148148148</v>
      </c>
      <c r="E20" s="40">
        <f t="shared" si="8"/>
        <v>0.37064814814814817</v>
      </c>
      <c r="F20" s="39">
        <v>5.0999999999999996</v>
      </c>
      <c r="G20" s="39">
        <v>4</v>
      </c>
      <c r="H20" s="41" t="s">
        <v>47</v>
      </c>
      <c r="I20" s="40">
        <f t="shared" si="0"/>
        <v>0.2107175925925926</v>
      </c>
      <c r="J20" s="40">
        <f t="shared" si="0"/>
        <v>0.31488425925925922</v>
      </c>
      <c r="K20" s="40">
        <f t="shared" si="0"/>
        <v>0.49543981481481481</v>
      </c>
      <c r="L20" s="40">
        <f t="shared" si="0"/>
        <v>0.73155092592592608</v>
      </c>
      <c r="M20" s="51">
        <f t="shared" si="0"/>
        <v>0.25932870370370376</v>
      </c>
      <c r="O20" s="5">
        <f t="shared" si="2"/>
        <v>17.899999999999999</v>
      </c>
      <c r="P20" s="8">
        <v>1</v>
      </c>
      <c r="Q20" s="33" t="s">
        <v>44</v>
      </c>
      <c r="R20" s="34">
        <f t="shared" ref="R20:S20" si="9">TIME(0,0,(3600*($O20-$O19)/(INDEX($T$5:$AB$6,MATCH(R$15,$S$5:$S$6,0),MATCH((CONCATENATE($P20,$Q20)),$T$4:$AB$4,0)))))</f>
        <v>4.2476851851851851E-3</v>
      </c>
      <c r="S20" s="34">
        <f t="shared" si="9"/>
        <v>5.3125000000000004E-3</v>
      </c>
      <c r="T20" s="1"/>
      <c r="U20" s="35"/>
      <c r="V20" s="1"/>
      <c r="W20" s="1"/>
    </row>
    <row r="21" spans="1:23" ht="13.5" customHeight="1" x14ac:dyDescent="0.25">
      <c r="A21" s="50">
        <f t="shared" ref="A21:E21" si="10">A20+TIME(0,0,(3600*($O21-$O20)/(INDEX($T$5:$AB$6,MATCH(A$15,$S$5:$S$6,0),MATCH(CONCATENATE($P21,$Q21),$T$4:$AB$4,0)))+$T$8))</f>
        <v>0.25761574074074078</v>
      </c>
      <c r="B21" s="40">
        <f t="shared" si="10"/>
        <v>0.4346990740740741</v>
      </c>
      <c r="C21" s="40">
        <f t="shared" si="10"/>
        <v>0.67081018518518509</v>
      </c>
      <c r="D21" s="40">
        <f t="shared" si="10"/>
        <v>0.78886574074074067</v>
      </c>
      <c r="E21" s="40">
        <f t="shared" si="10"/>
        <v>0.3721990740740741</v>
      </c>
      <c r="F21" s="39">
        <v>1.4</v>
      </c>
      <c r="G21" s="39">
        <v>5</v>
      </c>
      <c r="H21" s="41" t="s">
        <v>48</v>
      </c>
      <c r="I21" s="40">
        <f t="shared" si="0"/>
        <v>0.20916666666666667</v>
      </c>
      <c r="J21" s="40">
        <f t="shared" si="0"/>
        <v>0.3133333333333333</v>
      </c>
      <c r="K21" s="40">
        <f t="shared" si="0"/>
        <v>0.49388888888888888</v>
      </c>
      <c r="L21" s="40">
        <f t="shared" si="0"/>
        <v>0.7300000000000002</v>
      </c>
      <c r="M21" s="51">
        <f t="shared" si="0"/>
        <v>0.25777777777777783</v>
      </c>
      <c r="O21" s="5">
        <f t="shared" si="2"/>
        <v>19.299999999999997</v>
      </c>
      <c r="P21" s="8">
        <v>1</v>
      </c>
      <c r="Q21" s="33" t="s">
        <v>44</v>
      </c>
      <c r="R21" s="34">
        <f t="shared" ref="R21:S21" si="11">TIME(0,0,(3600*($O21-$O20)/(INDEX($T$5:$AB$6,MATCH(R$15,$S$5:$S$6,0),MATCH((CONCATENATE($P21,$Q21)),$T$4:$AB$4,0)))))</f>
        <v>1.1574074074074076E-3</v>
      </c>
      <c r="S21" s="34">
        <f t="shared" si="11"/>
        <v>1.4583333333333334E-3</v>
      </c>
      <c r="T21" s="1"/>
      <c r="U21" s="35"/>
      <c r="V21" s="1"/>
      <c r="W21" s="1"/>
    </row>
    <row r="22" spans="1:23" ht="13.5" customHeight="1" x14ac:dyDescent="0.25">
      <c r="A22" s="50">
        <f t="shared" ref="A22:E22" si="12">A21+TIME(0,0,(3600*($O22-$O21)/(INDEX($T$5:$AB$6,MATCH(A$15,$S$5:$S$6,0),MATCH(CONCATENATE($P22,$Q22),$T$4:$AB$4,0)))+$T$8))</f>
        <v>0.25884259259259262</v>
      </c>
      <c r="B22" s="40">
        <f t="shared" si="12"/>
        <v>0.43592592592592594</v>
      </c>
      <c r="C22" s="40">
        <f t="shared" si="12"/>
        <v>0.67203703703703699</v>
      </c>
      <c r="D22" s="40">
        <f t="shared" si="12"/>
        <v>0.79009259259259257</v>
      </c>
      <c r="E22" s="40">
        <f t="shared" si="12"/>
        <v>0.37342592592592594</v>
      </c>
      <c r="F22" s="39">
        <v>1</v>
      </c>
      <c r="G22" s="39">
        <v>6</v>
      </c>
      <c r="H22" s="41" t="s">
        <v>49</v>
      </c>
      <c r="I22" s="40">
        <f t="shared" si="0"/>
        <v>0.20793981481481483</v>
      </c>
      <c r="J22" s="40">
        <f t="shared" si="0"/>
        <v>0.31210648148148146</v>
      </c>
      <c r="K22" s="40">
        <f t="shared" si="0"/>
        <v>0.49266203703703704</v>
      </c>
      <c r="L22" s="40">
        <f t="shared" si="0"/>
        <v>0.72877314814814831</v>
      </c>
      <c r="M22" s="51">
        <f t="shared" si="0"/>
        <v>0.25655092592592599</v>
      </c>
      <c r="O22" s="5">
        <f t="shared" si="2"/>
        <v>20.299999999999997</v>
      </c>
      <c r="P22" s="8">
        <v>1</v>
      </c>
      <c r="Q22" s="33" t="s">
        <v>44</v>
      </c>
      <c r="R22" s="34">
        <f t="shared" ref="R22:S22" si="13">TIME(0,0,(3600*($O22-$O21)/(INDEX($T$5:$AB$6,MATCH(R$15,$S$5:$S$6,0),MATCH((CONCATENATE($P22,$Q22)),$T$4:$AB$4,0)))))</f>
        <v>8.3333333333333339E-4</v>
      </c>
      <c r="S22" s="34">
        <f t="shared" si="13"/>
        <v>1.0416666666666667E-3</v>
      </c>
      <c r="T22" s="1"/>
      <c r="U22" s="35"/>
      <c r="V22" s="1"/>
      <c r="W22" s="1"/>
    </row>
    <row r="23" spans="1:23" ht="13.5" customHeight="1" x14ac:dyDescent="0.25">
      <c r="A23" s="50">
        <f t="shared" ref="A23:E23" si="14">A22+TIME(0,0,(3600*($O23-$O22)/(INDEX($T$5:$AB$6,MATCH(A$15,$S$5:$S$6,0),MATCH(CONCATENATE($P23,$Q23),$T$4:$AB$4,0)))+$T$8))</f>
        <v>0.25997685185185188</v>
      </c>
      <c r="B23" s="40">
        <f t="shared" si="14"/>
        <v>0.43706018518518519</v>
      </c>
      <c r="C23" s="40">
        <f t="shared" si="14"/>
        <v>0.67317129629629624</v>
      </c>
      <c r="D23" s="40">
        <f t="shared" si="14"/>
        <v>0.79122685185185182</v>
      </c>
      <c r="E23" s="40">
        <f t="shared" si="14"/>
        <v>0.37456018518518519</v>
      </c>
      <c r="F23" s="39">
        <v>0.9</v>
      </c>
      <c r="G23" s="39">
        <v>7</v>
      </c>
      <c r="H23" s="41" t="s">
        <v>50</v>
      </c>
      <c r="I23" s="40">
        <f t="shared" si="0"/>
        <v>0.20680555555555558</v>
      </c>
      <c r="J23" s="40">
        <f t="shared" si="0"/>
        <v>0.31097222222222221</v>
      </c>
      <c r="K23" s="40">
        <f t="shared" si="0"/>
        <v>0.49152777777777779</v>
      </c>
      <c r="L23" s="40">
        <f t="shared" si="0"/>
        <v>0.72763888888888906</v>
      </c>
      <c r="M23" s="51">
        <f t="shared" si="0"/>
        <v>0.25541666666666674</v>
      </c>
      <c r="O23" s="5">
        <f t="shared" si="2"/>
        <v>21.199999999999996</v>
      </c>
      <c r="P23" s="8">
        <v>1</v>
      </c>
      <c r="Q23" s="33" t="s">
        <v>44</v>
      </c>
      <c r="R23" s="34">
        <f t="shared" ref="R23:S23" si="15">TIME(0,0,(3600*($O23-$O22)/(INDEX($T$5:$AB$6,MATCH(R$15,$S$5:$S$6,0),MATCH((CONCATENATE($P23,$Q23)),$T$4:$AB$4,0)))))</f>
        <v>7.407407407407407E-4</v>
      </c>
      <c r="S23" s="34">
        <f t="shared" si="15"/>
        <v>9.3750000000000007E-4</v>
      </c>
      <c r="T23" s="1"/>
      <c r="U23" s="35"/>
      <c r="V23" s="1"/>
      <c r="W23" s="1"/>
    </row>
    <row r="24" spans="1:23" ht="13.5" customHeight="1" x14ac:dyDescent="0.25">
      <c r="A24" s="50">
        <f t="shared" ref="A24:E24" si="16">A23+TIME(0,0,(3600*($O24-$O23)/(INDEX($T$5:$AB$6,MATCH(A$15,$S$5:$S$6,0),MATCH(CONCATENATE($P24,$Q24),$T$4:$AB$4,0)))+$T$8))</f>
        <v>0.26144675925925931</v>
      </c>
      <c r="B24" s="40">
        <f t="shared" si="16"/>
        <v>0.43853009259259262</v>
      </c>
      <c r="C24" s="40">
        <f t="shared" si="16"/>
        <v>0.67464120370370362</v>
      </c>
      <c r="D24" s="40">
        <f t="shared" si="16"/>
        <v>0.7926967592592592</v>
      </c>
      <c r="E24" s="40">
        <f t="shared" si="16"/>
        <v>0.37603009259259262</v>
      </c>
      <c r="F24" s="39">
        <v>1.3</v>
      </c>
      <c r="G24" s="39">
        <v>8</v>
      </c>
      <c r="H24" s="41" t="s">
        <v>51</v>
      </c>
      <c r="I24" s="40">
        <f t="shared" si="0"/>
        <v>0.20533564814814817</v>
      </c>
      <c r="J24" s="40">
        <f t="shared" si="0"/>
        <v>0.30950231481481477</v>
      </c>
      <c r="K24" s="40">
        <f t="shared" si="0"/>
        <v>0.49005787037037035</v>
      </c>
      <c r="L24" s="40">
        <f t="shared" si="0"/>
        <v>0.72616898148148168</v>
      </c>
      <c r="M24" s="51">
        <f t="shared" si="0"/>
        <v>0.2539467592592593</v>
      </c>
      <c r="O24" s="5">
        <f t="shared" si="2"/>
        <v>22.499999999999996</v>
      </c>
      <c r="P24" s="8">
        <v>1</v>
      </c>
      <c r="Q24" s="33" t="s">
        <v>44</v>
      </c>
      <c r="R24" s="34">
        <f t="shared" ref="R24:S24" si="17">TIME(0,0,(3600*($O24-$O23)/(INDEX($T$5:$AB$6,MATCH(R$15,$S$5:$S$6,0),MATCH((CONCATENATE($P24,$Q24)),$T$4:$AB$4,0)))))</f>
        <v>1.0763888888888889E-3</v>
      </c>
      <c r="S24" s="34">
        <f t="shared" si="17"/>
        <v>1.3541666666666667E-3</v>
      </c>
      <c r="T24" s="1"/>
      <c r="U24" s="35"/>
      <c r="V24" s="1"/>
      <c r="W24" s="1"/>
    </row>
    <row r="25" spans="1:23" ht="13.5" customHeight="1" x14ac:dyDescent="0.25">
      <c r="A25" s="50">
        <f t="shared" ref="A25:E25" si="18">A24+TIME(0,0,(3600*($O25-$O24)/(INDEX($T$5:$AB$6,MATCH(A$15,$S$5:$S$6,0),MATCH(CONCATENATE($P25,$Q25),$T$4:$AB$4,0)))+$T$8))</f>
        <v>0.26567129629629632</v>
      </c>
      <c r="B25" s="40">
        <f t="shared" si="18"/>
        <v>0.44275462962962964</v>
      </c>
      <c r="C25" s="40">
        <f t="shared" si="18"/>
        <v>0.67886574074074069</v>
      </c>
      <c r="D25" s="40">
        <f t="shared" si="18"/>
        <v>0.79692129629629627</v>
      </c>
      <c r="E25" s="40">
        <f t="shared" si="18"/>
        <v>0.38025462962962964</v>
      </c>
      <c r="F25" s="39">
        <v>4.5999999999999996</v>
      </c>
      <c r="G25" s="39">
        <v>9</v>
      </c>
      <c r="H25" s="41" t="s">
        <v>52</v>
      </c>
      <c r="I25" s="40">
        <f t="shared" si="0"/>
        <v>0.20111111111111113</v>
      </c>
      <c r="J25" s="40">
        <f t="shared" si="0"/>
        <v>0.30527777777777776</v>
      </c>
      <c r="K25" s="40">
        <f t="shared" si="0"/>
        <v>0.48583333333333334</v>
      </c>
      <c r="L25" s="40">
        <f t="shared" si="0"/>
        <v>0.72194444444444461</v>
      </c>
      <c r="M25" s="51">
        <f t="shared" si="0"/>
        <v>0.24972222222222226</v>
      </c>
      <c r="O25" s="5">
        <f t="shared" si="2"/>
        <v>27.099999999999994</v>
      </c>
      <c r="P25" s="8">
        <v>1</v>
      </c>
      <c r="Q25" s="33" t="s">
        <v>44</v>
      </c>
      <c r="R25" s="34">
        <f t="shared" ref="R25:S25" si="19">TIME(0,0,(3600*($O25-$O24)/(INDEX($T$5:$AB$6,MATCH(R$15,$S$5:$S$6,0),MATCH((CONCATENATE($P25,$Q25)),$T$4:$AB$4,0)))))</f>
        <v>3.8310185185185183E-3</v>
      </c>
      <c r="S25" s="34">
        <f t="shared" si="19"/>
        <v>4.7916666666666672E-3</v>
      </c>
      <c r="T25" s="1"/>
      <c r="U25" s="35"/>
      <c r="V25" s="1"/>
      <c r="W25" s="1"/>
    </row>
    <row r="26" spans="1:23" ht="13.5" customHeight="1" x14ac:dyDescent="0.25">
      <c r="A26" s="50">
        <f t="shared" ref="A26:E26" si="20">A25+TIME(0,0,(3600*($O26-$O25)/(INDEX($T$5:$AB$6,MATCH(A$15,$S$5:$S$6,0),MATCH(CONCATENATE($P26,$Q26),$T$4:$AB$4,0)))+$T$8))</f>
        <v>0.27206018518518521</v>
      </c>
      <c r="B26" s="40">
        <f t="shared" si="20"/>
        <v>0.44914351851851853</v>
      </c>
      <c r="C26" s="40">
        <f t="shared" si="20"/>
        <v>0.68525462962962957</v>
      </c>
      <c r="D26" s="40">
        <f t="shared" si="20"/>
        <v>0.80331018518518515</v>
      </c>
      <c r="E26" s="40">
        <f t="shared" si="20"/>
        <v>0.38664351851851853</v>
      </c>
      <c r="F26" s="39">
        <v>7.2</v>
      </c>
      <c r="G26" s="39">
        <v>10</v>
      </c>
      <c r="H26" s="41" t="s">
        <v>53</v>
      </c>
      <c r="I26" s="40">
        <f t="shared" si="0"/>
        <v>0.19472222222222224</v>
      </c>
      <c r="J26" s="40">
        <f t="shared" si="0"/>
        <v>0.29888888888888887</v>
      </c>
      <c r="K26" s="40">
        <f t="shared" si="0"/>
        <v>0.47944444444444445</v>
      </c>
      <c r="L26" s="40">
        <f t="shared" si="0"/>
        <v>0.71555555555555572</v>
      </c>
      <c r="M26" s="51">
        <f t="shared" si="0"/>
        <v>0.24333333333333337</v>
      </c>
      <c r="O26" s="5">
        <f t="shared" si="2"/>
        <v>34.299999999999997</v>
      </c>
      <c r="P26" s="8">
        <v>1</v>
      </c>
      <c r="Q26" s="33" t="s">
        <v>44</v>
      </c>
      <c r="R26" s="34">
        <f t="shared" ref="R26:S26" si="21">TIME(0,0,(3600*($O26-$O25)/(INDEX($T$5:$AB$6,MATCH(R$15,$S$5:$S$6,0),MATCH((CONCATENATE($P26,$Q26)),$T$4:$AB$4,0)))))</f>
        <v>5.9953703703703697E-3</v>
      </c>
      <c r="S26" s="34">
        <f t="shared" si="21"/>
        <v>7.5000000000000006E-3</v>
      </c>
      <c r="T26" s="1"/>
      <c r="U26" s="35"/>
      <c r="V26" s="1"/>
      <c r="W26" s="1"/>
    </row>
    <row r="27" spans="1:23" ht="13.5" customHeight="1" x14ac:dyDescent="0.25">
      <c r="A27" s="50">
        <f t="shared" ref="A27:E27" si="22">A26+TIME(0,0,(3600*($O27-$O26)/(INDEX($T$5:$AB$6,MATCH(A$15,$S$5:$S$6,0),MATCH(CONCATENATE($P27,$Q27),$T$4:$AB$4,0)))+$T$8))</f>
        <v>0.27303240740740742</v>
      </c>
      <c r="B27" s="40">
        <f t="shared" si="22"/>
        <v>0.45011574074074073</v>
      </c>
      <c r="C27" s="40">
        <f t="shared" si="22"/>
        <v>0.68622685185185184</v>
      </c>
      <c r="D27" s="40">
        <f t="shared" si="22"/>
        <v>0.80428240740740742</v>
      </c>
      <c r="E27" s="40">
        <f t="shared" si="22"/>
        <v>0.38761574074074073</v>
      </c>
      <c r="F27" s="39">
        <v>0.7</v>
      </c>
      <c r="G27" s="39">
        <v>11</v>
      </c>
      <c r="H27" s="41" t="s">
        <v>54</v>
      </c>
      <c r="I27" s="40">
        <f t="shared" si="0"/>
        <v>0.19375000000000001</v>
      </c>
      <c r="J27" s="40">
        <f t="shared" si="0"/>
        <v>0.29791666666666666</v>
      </c>
      <c r="K27" s="40">
        <f t="shared" si="0"/>
        <v>0.47847222222222224</v>
      </c>
      <c r="L27" s="40">
        <f t="shared" si="0"/>
        <v>0.71458333333333346</v>
      </c>
      <c r="M27" s="51">
        <f t="shared" si="0"/>
        <v>0.24236111111111114</v>
      </c>
      <c r="O27" s="5">
        <f t="shared" si="2"/>
        <v>35</v>
      </c>
      <c r="P27" s="8">
        <v>1</v>
      </c>
      <c r="Q27" s="33" t="s">
        <v>44</v>
      </c>
      <c r="R27" s="34">
        <f t="shared" ref="R27:S27" si="23">TIME(0,0,(3600*($O27-$O26)/(INDEX($T$5:$AB$6,MATCH(R$15,$S$5:$S$6,0),MATCH((CONCATENATE($P27,$Q27)),$T$4:$AB$4,0)))))</f>
        <v>5.7870370370370378E-4</v>
      </c>
      <c r="S27" s="34">
        <f t="shared" si="23"/>
        <v>7.291666666666667E-4</v>
      </c>
      <c r="T27" s="1"/>
      <c r="U27" s="35"/>
      <c r="V27" s="1"/>
      <c r="W27" s="1"/>
    </row>
    <row r="28" spans="1:23" ht="13.5" customHeight="1" x14ac:dyDescent="0.25">
      <c r="A28" s="50">
        <f t="shared" ref="A28:E28" si="24">A27+TIME(0,0,(3600*($O28-$O27)/(INDEX($T$5:$AB$6,MATCH(A$15,$S$5:$S$6,0),MATCH(CONCATENATE($P28,$Q28),$T$4:$AB$4,0)))+$T$8))</f>
        <v>0.27608796296296295</v>
      </c>
      <c r="B28" s="40">
        <f t="shared" si="24"/>
        <v>0.45317129629629627</v>
      </c>
      <c r="C28" s="40">
        <f t="shared" si="24"/>
        <v>0.68928240740740743</v>
      </c>
      <c r="D28" s="40">
        <f t="shared" si="24"/>
        <v>0.80733796296296301</v>
      </c>
      <c r="E28" s="40">
        <f t="shared" si="24"/>
        <v>0.39067129629629627</v>
      </c>
      <c r="F28" s="39">
        <v>3.2</v>
      </c>
      <c r="G28" s="39">
        <v>12</v>
      </c>
      <c r="H28" s="41" t="s">
        <v>55</v>
      </c>
      <c r="I28" s="40">
        <f t="shared" si="0"/>
        <v>0.19069444444444444</v>
      </c>
      <c r="J28" s="40">
        <f t="shared" si="0"/>
        <v>0.29486111111111113</v>
      </c>
      <c r="K28" s="40">
        <f t="shared" si="0"/>
        <v>0.47541666666666671</v>
      </c>
      <c r="L28" s="40">
        <f t="shared" si="0"/>
        <v>0.71152777777777787</v>
      </c>
      <c r="M28" s="51">
        <f t="shared" si="0"/>
        <v>0.23930555555555558</v>
      </c>
      <c r="O28" s="5">
        <f t="shared" si="2"/>
        <v>38.200000000000003</v>
      </c>
      <c r="P28" s="8">
        <v>1</v>
      </c>
      <c r="Q28" s="33" t="s">
        <v>44</v>
      </c>
      <c r="R28" s="34">
        <f t="shared" ref="R28:S28" si="25">TIME(0,0,(3600*($O28-$O27)/(INDEX($T$5:$AB$6,MATCH(R$15,$S$5:$S$6,0),MATCH((CONCATENATE($P28,$Q28)),$T$4:$AB$4,0)))))</f>
        <v>2.6620370370370374E-3</v>
      </c>
      <c r="S28" s="34">
        <f t="shared" si="25"/>
        <v>3.3333333333333335E-3</v>
      </c>
      <c r="T28" s="1"/>
      <c r="U28" s="35"/>
      <c r="V28" s="1"/>
      <c r="W28" s="1"/>
    </row>
    <row r="29" spans="1:23" ht="13.5" customHeight="1" x14ac:dyDescent="0.25">
      <c r="A29" s="50">
        <f t="shared" ref="A29:E29" si="26">A28+TIME(0,0,(3600*($O29-$O28)/(INDEX($T$5:$AB$6,MATCH(A$15,$S$5:$S$6,0),MATCH(CONCATENATE($P29,$Q29),$T$4:$AB$4,0)))+$T$8))</f>
        <v>0.27680555555555553</v>
      </c>
      <c r="B29" s="40">
        <f t="shared" si="26"/>
        <v>0.45388888888888884</v>
      </c>
      <c r="C29" s="40">
        <f t="shared" si="26"/>
        <v>0.69000000000000006</v>
      </c>
      <c r="D29" s="40">
        <f t="shared" si="26"/>
        <v>0.80805555555555564</v>
      </c>
      <c r="E29" s="40">
        <f t="shared" si="26"/>
        <v>0.39138888888888884</v>
      </c>
      <c r="F29" s="39">
        <v>0.4</v>
      </c>
      <c r="G29" s="39">
        <v>13</v>
      </c>
      <c r="H29" s="42" t="s">
        <v>56</v>
      </c>
      <c r="I29" s="40">
        <f t="shared" ref="I29:M29" si="27">I30+TIME(0,0,(3600*($O30-$O29)/(INDEX($T$5:$AB$6,MATCH(I$15,$S$5:$S$6,0),MATCH(CONCATENATE($P30,$Q30),$T$4:$AB$4,0)))+$T$8))</f>
        <v>0.18997685185185184</v>
      </c>
      <c r="J29" s="40">
        <f t="shared" si="27"/>
        <v>0.29414351851851855</v>
      </c>
      <c r="K29" s="40">
        <f t="shared" si="27"/>
        <v>0.47469907407407413</v>
      </c>
      <c r="L29" s="40">
        <f t="shared" si="27"/>
        <v>0.71081018518518524</v>
      </c>
      <c r="M29" s="51">
        <f t="shared" si="27"/>
        <v>0.23858796296296297</v>
      </c>
      <c r="O29" s="5">
        <f t="shared" si="2"/>
        <v>38.6</v>
      </c>
      <c r="P29" s="8">
        <v>1</v>
      </c>
      <c r="Q29" s="33" t="s">
        <v>44</v>
      </c>
      <c r="R29" s="34">
        <f t="shared" ref="R29:S29" si="28">TIME(0,0,(3600*($O29-$O28)/(INDEX($T$5:$AB$6,MATCH(R$15,$S$5:$S$6,0),MATCH((CONCATENATE($P29,$Q29)),$T$4:$AB$4,0)))))</f>
        <v>3.2407407407407406E-4</v>
      </c>
      <c r="S29" s="34">
        <f t="shared" si="28"/>
        <v>4.1666666666666669E-4</v>
      </c>
      <c r="T29" s="1"/>
      <c r="U29" s="35"/>
      <c r="V29" s="1"/>
      <c r="W29" s="1"/>
    </row>
    <row r="30" spans="1:23" ht="13.5" customHeight="1" x14ac:dyDescent="0.25">
      <c r="A30" s="50">
        <f t="shared" ref="A30:E30" si="29">A29+TIME(0,0,(3600*($O30-$O29)/(INDEX($T$5:$AB$6,MATCH(A$15,$S$5:$S$6,0),MATCH(CONCATENATE($P30,$Q30),$T$4:$AB$4,0)))+$T$8))</f>
        <v>0.2792824074074074</v>
      </c>
      <c r="B30" s="40">
        <f t="shared" si="29"/>
        <v>0.45636574074074071</v>
      </c>
      <c r="C30" s="40">
        <f t="shared" si="29"/>
        <v>0.69247685185185193</v>
      </c>
      <c r="D30" s="40">
        <f t="shared" si="29"/>
        <v>0.81053240740740751</v>
      </c>
      <c r="E30" s="40">
        <f t="shared" si="29"/>
        <v>0.39386574074074071</v>
      </c>
      <c r="F30" s="39">
        <v>2.5</v>
      </c>
      <c r="G30" s="39">
        <v>14</v>
      </c>
      <c r="H30" s="41" t="s">
        <v>57</v>
      </c>
      <c r="I30" s="38">
        <v>0.1875</v>
      </c>
      <c r="J30" s="38">
        <v>0.29166666666666669</v>
      </c>
      <c r="K30" s="38">
        <v>0.47222222222222227</v>
      </c>
      <c r="L30" s="38">
        <v>0.70833333333333337</v>
      </c>
      <c r="M30" s="52">
        <v>0.23611111111111113</v>
      </c>
      <c r="O30" s="5">
        <f t="shared" si="2"/>
        <v>41.1</v>
      </c>
      <c r="P30" s="8">
        <v>1</v>
      </c>
      <c r="Q30" s="33" t="s">
        <v>44</v>
      </c>
      <c r="R30" s="34">
        <f t="shared" ref="R30:S30" si="30">TIME(0,0,(3600*($O30-$O29)/(INDEX($T$5:$AB$6,MATCH(R$15,$S$5:$S$6,0),MATCH((CONCATENATE($P30,$Q30)),$T$4:$AB$4,0)))))</f>
        <v>2.0833333333333333E-3</v>
      </c>
      <c r="S30" s="34">
        <f t="shared" si="30"/>
        <v>2.6041666666666665E-3</v>
      </c>
      <c r="T30" s="1"/>
      <c r="U30" s="35"/>
      <c r="V30" s="1"/>
      <c r="W30" s="1"/>
    </row>
    <row r="31" spans="1:23" ht="13.5" customHeight="1" x14ac:dyDescent="0.25">
      <c r="A31" s="50"/>
      <c r="B31" s="40"/>
      <c r="C31" s="40"/>
      <c r="D31" s="40"/>
      <c r="E31" s="40"/>
      <c r="F31" s="39"/>
      <c r="G31" s="39"/>
      <c r="H31" s="43"/>
      <c r="I31" s="40"/>
      <c r="J31" s="40"/>
      <c r="K31" s="40"/>
      <c r="L31" s="40"/>
      <c r="M31" s="51"/>
      <c r="R31" s="34"/>
      <c r="S31" s="34"/>
      <c r="T31" s="1"/>
      <c r="U31" s="35"/>
      <c r="V31" s="1"/>
      <c r="W31" s="1"/>
    </row>
    <row r="32" spans="1:23" ht="13.5" customHeight="1" thickBot="1" x14ac:dyDescent="0.25">
      <c r="A32" s="59" t="s">
        <v>62</v>
      </c>
      <c r="B32" s="54" t="s">
        <v>62</v>
      </c>
      <c r="C32" s="54" t="s">
        <v>63</v>
      </c>
      <c r="D32" s="54" t="s">
        <v>62</v>
      </c>
      <c r="E32" s="55">
        <v>6</v>
      </c>
      <c r="F32" s="55"/>
      <c r="G32" s="55"/>
      <c r="H32" s="56"/>
      <c r="I32" s="57" t="s">
        <v>62</v>
      </c>
      <c r="J32" s="57" t="s">
        <v>62</v>
      </c>
      <c r="K32" s="57" t="s">
        <v>63</v>
      </c>
      <c r="L32" s="57" t="s">
        <v>62</v>
      </c>
      <c r="M32" s="58">
        <v>6</v>
      </c>
    </row>
    <row r="33" spans="1:13" ht="13.5" customHeight="1" thickBo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thickBot="1" x14ac:dyDescent="0.3">
      <c r="A34" s="63" t="s">
        <v>28</v>
      </c>
      <c r="B34" s="64"/>
      <c r="C34" s="64"/>
      <c r="D34" s="64"/>
      <c r="E34" s="64"/>
      <c r="F34" s="15" t="s">
        <v>29</v>
      </c>
      <c r="G34" s="16" t="s">
        <v>30</v>
      </c>
      <c r="H34" s="16" t="s">
        <v>31</v>
      </c>
      <c r="I34" s="60" t="s">
        <v>32</v>
      </c>
      <c r="J34" s="61"/>
      <c r="K34" s="61"/>
      <c r="L34" s="61"/>
      <c r="M34" s="62"/>
    </row>
    <row r="35" spans="1:13" ht="13.5" customHeight="1" thickBot="1" x14ac:dyDescent="0.3">
      <c r="A35" s="60" t="s">
        <v>33</v>
      </c>
      <c r="B35" s="61"/>
      <c r="C35" s="61"/>
      <c r="D35" s="61"/>
      <c r="E35" s="62"/>
      <c r="F35" s="18"/>
      <c r="G35" s="19" t="s">
        <v>34</v>
      </c>
      <c r="H35" s="20" t="s">
        <v>35</v>
      </c>
      <c r="I35" s="60" t="s">
        <v>33</v>
      </c>
      <c r="J35" s="61"/>
      <c r="K35" s="61"/>
      <c r="L35" s="61"/>
      <c r="M35" s="62"/>
    </row>
    <row r="36" spans="1:13" ht="13.5" customHeight="1" x14ac:dyDescent="0.25">
      <c r="A36" s="21" t="s">
        <v>65</v>
      </c>
      <c r="B36" s="22"/>
      <c r="C36" s="22"/>
      <c r="D36" s="22"/>
      <c r="E36" s="22"/>
      <c r="F36" s="23"/>
      <c r="G36" s="23"/>
      <c r="H36" s="22"/>
      <c r="I36" s="22" t="s">
        <v>65</v>
      </c>
      <c r="J36" s="22"/>
      <c r="K36" s="22"/>
      <c r="L36" s="22"/>
      <c r="M36" s="24"/>
    </row>
    <row r="37" spans="1:13" ht="13.5" customHeight="1" thickBot="1" x14ac:dyDescent="0.3">
      <c r="A37" s="26" t="s">
        <v>23</v>
      </c>
      <c r="B37" s="27"/>
      <c r="C37" s="27"/>
      <c r="D37" s="27"/>
      <c r="E37" s="27"/>
      <c r="F37" s="28"/>
      <c r="G37" s="28"/>
      <c r="H37" s="29"/>
      <c r="I37" s="27" t="s">
        <v>23</v>
      </c>
      <c r="J37" s="27"/>
      <c r="K37" s="27"/>
      <c r="L37" s="27"/>
      <c r="M37" s="30"/>
    </row>
    <row r="38" spans="1:13" ht="13.5" customHeight="1" x14ac:dyDescent="0.2">
      <c r="A38" s="44">
        <v>0.6875</v>
      </c>
      <c r="B38" s="45"/>
      <c r="C38" s="45"/>
      <c r="D38" s="45"/>
      <c r="E38" s="45"/>
      <c r="F38" s="46">
        <v>0</v>
      </c>
      <c r="G38" s="46">
        <v>0</v>
      </c>
      <c r="H38" s="47" t="s">
        <v>42</v>
      </c>
      <c r="I38" s="48">
        <f t="shared" ref="I38:I50" si="31">I39+TIME(0,0,(3600*($O17-$O16)/(INDEX($T$5:$AB$6,MATCH(I$37,$S$5:$S$6,0),MATCH(CONCATENATE($P17,$Q17),$T$4:$AB$4,0)))+$T$8))</f>
        <v>0.66469907407407414</v>
      </c>
      <c r="J38" s="48"/>
      <c r="K38" s="48"/>
      <c r="L38" s="48"/>
      <c r="M38" s="49"/>
    </row>
    <row r="39" spans="1:13" ht="13.5" customHeight="1" x14ac:dyDescent="0.2">
      <c r="A39" s="50">
        <f>A38+TIME(0,0,(3600*($O17-$O16)/(INDEX($T$5:$AB$6,MATCH(A$37,$S$5:$S$6,0),MATCH(CONCATENATE($P17,$Q17),$T$4:$AB$4,0)))+$T$8))</f>
        <v>0.69664351851851847</v>
      </c>
      <c r="B39" s="40"/>
      <c r="C39" s="40"/>
      <c r="D39" s="40"/>
      <c r="E39" s="40"/>
      <c r="F39" s="39">
        <v>10.5</v>
      </c>
      <c r="G39" s="39">
        <v>1</v>
      </c>
      <c r="H39" s="41" t="s">
        <v>43</v>
      </c>
      <c r="I39" s="40">
        <f t="shared" si="31"/>
        <v>0.65555555555555567</v>
      </c>
      <c r="J39" s="40"/>
      <c r="K39" s="40"/>
      <c r="L39" s="40"/>
      <c r="M39" s="51"/>
    </row>
    <row r="40" spans="1:13" ht="13.5" customHeight="1" x14ac:dyDescent="0.2">
      <c r="A40" s="50">
        <f t="shared" ref="A40:A52" si="32">A39+TIME(0,0,(3600*($O18-$O17)/(INDEX($T$5:$AB$6,MATCH(A$37,$S$5:$S$6,0),MATCH(CONCATENATE($P18,$Q18),$T$4:$AB$4,0)))+$T$8))</f>
        <v>0.69803240740740735</v>
      </c>
      <c r="B40" s="40"/>
      <c r="C40" s="40"/>
      <c r="D40" s="40"/>
      <c r="E40" s="40"/>
      <c r="F40" s="39">
        <v>1.2</v>
      </c>
      <c r="G40" s="39">
        <v>2</v>
      </c>
      <c r="H40" s="41" t="s">
        <v>45</v>
      </c>
      <c r="I40" s="40">
        <f t="shared" si="31"/>
        <v>0.65416666666666679</v>
      </c>
      <c r="J40" s="40"/>
      <c r="K40" s="40"/>
      <c r="L40" s="40"/>
      <c r="M40" s="51"/>
    </row>
    <row r="41" spans="1:13" ht="13.5" customHeight="1" x14ac:dyDescent="0.2">
      <c r="A41" s="50">
        <f t="shared" si="32"/>
        <v>0.69934027777777774</v>
      </c>
      <c r="B41" s="40"/>
      <c r="C41" s="40"/>
      <c r="D41" s="40"/>
      <c r="E41" s="40"/>
      <c r="F41" s="39">
        <v>1.1000000000000001</v>
      </c>
      <c r="G41" s="39">
        <v>3</v>
      </c>
      <c r="H41" s="41" t="s">
        <v>46</v>
      </c>
      <c r="I41" s="40">
        <f t="shared" si="31"/>
        <v>0.6528587962962964</v>
      </c>
      <c r="J41" s="40"/>
      <c r="K41" s="40"/>
      <c r="L41" s="40"/>
      <c r="M41" s="51"/>
    </row>
    <row r="42" spans="1:13" ht="13.5" customHeight="1" x14ac:dyDescent="0.2">
      <c r="A42" s="50">
        <f t="shared" si="32"/>
        <v>0.70398148148148143</v>
      </c>
      <c r="B42" s="40"/>
      <c r="C42" s="40"/>
      <c r="D42" s="40"/>
      <c r="E42" s="40"/>
      <c r="F42" s="39">
        <v>5.0999999999999996</v>
      </c>
      <c r="G42" s="39">
        <v>4</v>
      </c>
      <c r="H42" s="41" t="s">
        <v>47</v>
      </c>
      <c r="I42" s="40">
        <f t="shared" si="31"/>
        <v>0.64821759259259271</v>
      </c>
      <c r="J42" s="40"/>
      <c r="K42" s="40"/>
      <c r="L42" s="40"/>
      <c r="M42" s="51"/>
    </row>
    <row r="43" spans="1:13" ht="13.5" customHeight="1" x14ac:dyDescent="0.2">
      <c r="A43" s="50">
        <f t="shared" si="32"/>
        <v>0.7055324074074073</v>
      </c>
      <c r="B43" s="40"/>
      <c r="C43" s="40"/>
      <c r="D43" s="40"/>
      <c r="E43" s="40"/>
      <c r="F43" s="39">
        <v>1.4</v>
      </c>
      <c r="G43" s="39">
        <v>5</v>
      </c>
      <c r="H43" s="41" t="s">
        <v>48</v>
      </c>
      <c r="I43" s="40">
        <f t="shared" si="31"/>
        <v>0.64666666666666683</v>
      </c>
      <c r="J43" s="40"/>
      <c r="K43" s="40"/>
      <c r="L43" s="40"/>
      <c r="M43" s="51"/>
    </row>
    <row r="44" spans="1:13" ht="13.5" customHeight="1" x14ac:dyDescent="0.2">
      <c r="A44" s="50">
        <f t="shared" si="32"/>
        <v>0.7067592592592592</v>
      </c>
      <c r="B44" s="40"/>
      <c r="C44" s="40"/>
      <c r="D44" s="40"/>
      <c r="E44" s="40"/>
      <c r="F44" s="39">
        <v>1</v>
      </c>
      <c r="G44" s="39">
        <v>6</v>
      </c>
      <c r="H44" s="41" t="s">
        <v>49</v>
      </c>
      <c r="I44" s="40">
        <f t="shared" si="31"/>
        <v>0.64543981481481494</v>
      </c>
      <c r="J44" s="40"/>
      <c r="K44" s="40"/>
      <c r="L44" s="40"/>
      <c r="M44" s="51"/>
    </row>
    <row r="45" spans="1:13" ht="13.5" customHeight="1" x14ac:dyDescent="0.2">
      <c r="A45" s="50">
        <f t="shared" si="32"/>
        <v>0.70789351851851845</v>
      </c>
      <c r="B45" s="40"/>
      <c r="C45" s="40"/>
      <c r="D45" s="40"/>
      <c r="E45" s="40"/>
      <c r="F45" s="39">
        <v>0.9</v>
      </c>
      <c r="G45" s="39">
        <v>7</v>
      </c>
      <c r="H45" s="41" t="s">
        <v>50</v>
      </c>
      <c r="I45" s="40">
        <f t="shared" si="31"/>
        <v>0.64430555555555569</v>
      </c>
      <c r="J45" s="40"/>
      <c r="K45" s="40"/>
      <c r="L45" s="40"/>
      <c r="M45" s="51"/>
    </row>
    <row r="46" spans="1:13" ht="13.5" customHeight="1" x14ac:dyDescent="0.2">
      <c r="A46" s="50">
        <f t="shared" si="32"/>
        <v>0.70936342592592583</v>
      </c>
      <c r="B46" s="40"/>
      <c r="C46" s="40"/>
      <c r="D46" s="40"/>
      <c r="E46" s="40"/>
      <c r="F46" s="39">
        <v>1.3</v>
      </c>
      <c r="G46" s="39">
        <v>8</v>
      </c>
      <c r="H46" s="41" t="s">
        <v>51</v>
      </c>
      <c r="I46" s="40">
        <f t="shared" si="31"/>
        <v>0.64283564814814831</v>
      </c>
      <c r="J46" s="40"/>
      <c r="K46" s="40"/>
      <c r="L46" s="40"/>
      <c r="M46" s="51"/>
    </row>
    <row r="47" spans="1:13" ht="13.5" customHeight="1" x14ac:dyDescent="0.2">
      <c r="A47" s="50">
        <f t="shared" si="32"/>
        <v>0.7135879629629629</v>
      </c>
      <c r="B47" s="40"/>
      <c r="C47" s="40"/>
      <c r="D47" s="40"/>
      <c r="E47" s="40"/>
      <c r="F47" s="39">
        <v>4.5999999999999996</v>
      </c>
      <c r="G47" s="39">
        <v>9</v>
      </c>
      <c r="H47" s="41" t="s">
        <v>52</v>
      </c>
      <c r="I47" s="40">
        <f t="shared" si="31"/>
        <v>0.63861111111111124</v>
      </c>
      <c r="J47" s="40"/>
      <c r="K47" s="40"/>
      <c r="L47" s="40"/>
      <c r="M47" s="51"/>
    </row>
    <row r="48" spans="1:13" ht="13.5" customHeight="1" x14ac:dyDescent="0.2">
      <c r="A48" s="50">
        <f t="shared" si="32"/>
        <v>0.71997685185185178</v>
      </c>
      <c r="B48" s="40"/>
      <c r="C48" s="40"/>
      <c r="D48" s="40"/>
      <c r="E48" s="40"/>
      <c r="F48" s="39">
        <v>7.2</v>
      </c>
      <c r="G48" s="39">
        <v>10</v>
      </c>
      <c r="H48" s="41" t="s">
        <v>53</v>
      </c>
      <c r="I48" s="40">
        <f t="shared" si="31"/>
        <v>0.63222222222222235</v>
      </c>
      <c r="J48" s="40"/>
      <c r="K48" s="40"/>
      <c r="L48" s="40"/>
      <c r="M48" s="51"/>
    </row>
    <row r="49" spans="1:28" ht="13.5" customHeight="1" x14ac:dyDescent="0.2">
      <c r="A49" s="50">
        <f t="shared" si="32"/>
        <v>0.72094907407407405</v>
      </c>
      <c r="B49" s="40"/>
      <c r="C49" s="40"/>
      <c r="D49" s="40"/>
      <c r="E49" s="40"/>
      <c r="F49" s="39">
        <v>0.7</v>
      </c>
      <c r="G49" s="39">
        <v>11</v>
      </c>
      <c r="H49" s="41" t="s">
        <v>54</v>
      </c>
      <c r="I49" s="40">
        <f t="shared" si="31"/>
        <v>0.63125000000000009</v>
      </c>
      <c r="J49" s="40"/>
      <c r="K49" s="40"/>
      <c r="L49" s="40"/>
      <c r="M49" s="5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50">
        <f t="shared" si="32"/>
        <v>0.72400462962962964</v>
      </c>
      <c r="B50" s="40"/>
      <c r="C50" s="40"/>
      <c r="D50" s="40"/>
      <c r="E50" s="40"/>
      <c r="F50" s="39">
        <v>3.2</v>
      </c>
      <c r="G50" s="39">
        <v>12</v>
      </c>
      <c r="H50" s="41" t="s">
        <v>55</v>
      </c>
      <c r="I50" s="40">
        <f t="shared" si="31"/>
        <v>0.6281944444444445</v>
      </c>
      <c r="J50" s="40"/>
      <c r="K50" s="40"/>
      <c r="L50" s="40"/>
      <c r="M50" s="51"/>
    </row>
    <row r="51" spans="1:28" ht="13.5" customHeight="1" x14ac:dyDescent="0.2">
      <c r="A51" s="50">
        <f t="shared" si="32"/>
        <v>0.72472222222222227</v>
      </c>
      <c r="B51" s="40"/>
      <c r="C51" s="40"/>
      <c r="D51" s="40"/>
      <c r="E51" s="40"/>
      <c r="F51" s="39">
        <v>0.4</v>
      </c>
      <c r="G51" s="39">
        <v>13</v>
      </c>
      <c r="H51" s="42" t="s">
        <v>56</v>
      </c>
      <c r="I51" s="40">
        <f>I52+TIME(0,0,(3600*($O30-$O29)/(INDEX($T$5:$AB$6,MATCH(I$37,$S$5:$S$6,0),MATCH(CONCATENATE($P30,$Q30),$T$4:$AB$4,0)))+$T$8))</f>
        <v>0.62747685185185187</v>
      </c>
      <c r="J51" s="40"/>
      <c r="K51" s="40"/>
      <c r="L51" s="40"/>
      <c r="M51" s="51"/>
    </row>
    <row r="52" spans="1:28" ht="13.5" customHeight="1" x14ac:dyDescent="0.2">
      <c r="A52" s="50">
        <f t="shared" si="32"/>
        <v>0.72719907407407414</v>
      </c>
      <c r="B52" s="40"/>
      <c r="C52" s="40"/>
      <c r="D52" s="40"/>
      <c r="E52" s="40"/>
      <c r="F52" s="39">
        <v>2.5</v>
      </c>
      <c r="G52" s="39">
        <v>14</v>
      </c>
      <c r="H52" s="41" t="s">
        <v>57</v>
      </c>
      <c r="I52" s="38">
        <v>0.625</v>
      </c>
      <c r="J52" s="38"/>
      <c r="K52" s="38"/>
      <c r="L52" s="38"/>
      <c r="M52" s="52"/>
    </row>
    <row r="53" spans="1:28" ht="13.5" customHeight="1" x14ac:dyDescent="0.2">
      <c r="A53" s="50"/>
      <c r="B53" s="40"/>
      <c r="C53" s="40"/>
      <c r="D53" s="40"/>
      <c r="E53" s="40"/>
      <c r="F53" s="39"/>
      <c r="G53" s="39"/>
      <c r="H53" s="43"/>
      <c r="I53" s="40"/>
      <c r="J53" s="40"/>
      <c r="K53" s="40"/>
      <c r="L53" s="40"/>
      <c r="M53" s="51"/>
    </row>
    <row r="54" spans="1:28" ht="13.5" customHeight="1" thickBot="1" x14ac:dyDescent="0.25">
      <c r="A54" s="53">
        <v>7</v>
      </c>
      <c r="B54" s="54"/>
      <c r="C54" s="54"/>
      <c r="D54" s="54"/>
      <c r="E54" s="55"/>
      <c r="F54" s="55"/>
      <c r="G54" s="55"/>
      <c r="H54" s="56"/>
      <c r="I54" s="55">
        <v>7</v>
      </c>
      <c r="J54" s="57"/>
      <c r="K54" s="57"/>
      <c r="L54" s="57"/>
      <c r="M54" s="58"/>
    </row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>
      <c r="I56" s="5" t="s">
        <v>58</v>
      </c>
    </row>
    <row r="57" spans="1:28" ht="12.75" customHeight="1" x14ac:dyDescent="0.2"/>
    <row r="58" spans="1:28" ht="12.75" customHeight="1" x14ac:dyDescent="0.2"/>
    <row r="59" spans="1:28" ht="12.75" customHeight="1" x14ac:dyDescent="0.25">
      <c r="A59" s="36"/>
      <c r="B59" s="36"/>
      <c r="C59" s="36"/>
      <c r="D59" s="36"/>
      <c r="E59" s="36"/>
      <c r="F59" s="36"/>
      <c r="G59" s="36"/>
      <c r="H59" s="36"/>
    </row>
    <row r="60" spans="1:28" ht="12.75" customHeight="1" x14ac:dyDescent="0.2">
      <c r="B60" s="37"/>
      <c r="C60" s="37"/>
      <c r="D60" s="37"/>
      <c r="E60" s="37"/>
      <c r="F60" s="37"/>
      <c r="G60" s="37"/>
    </row>
    <row r="61" spans="1:28" ht="12.75" customHeight="1" x14ac:dyDescent="0.2">
      <c r="B61" s="37"/>
      <c r="C61" s="37"/>
      <c r="D61" s="37"/>
      <c r="E61" s="37"/>
      <c r="F61" s="37"/>
      <c r="G61" s="37"/>
    </row>
    <row r="62" spans="1:28" ht="12.75" customHeight="1" x14ac:dyDescent="0.2">
      <c r="B62" s="37"/>
      <c r="C62" s="37"/>
      <c r="D62" s="37"/>
      <c r="E62" s="37"/>
      <c r="F62" s="37"/>
    </row>
    <row r="63" spans="1:28" ht="12.75" customHeight="1" x14ac:dyDescent="0.2">
      <c r="B63" s="37"/>
    </row>
    <row r="64" spans="1:28" ht="12.75" customHeight="1" x14ac:dyDescent="0.2">
      <c r="B64" s="37"/>
    </row>
    <row r="65" spans="1:10" ht="12.75" customHeight="1" x14ac:dyDescent="0.2">
      <c r="B65" s="37"/>
    </row>
    <row r="66" spans="1:10" ht="12.75" customHeight="1" x14ac:dyDescent="0.2">
      <c r="B66" s="37"/>
    </row>
    <row r="67" spans="1:10" ht="12.75" customHeight="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</row>
    <row r="68" spans="1:10" ht="12.75" customHeight="1" x14ac:dyDescent="0.25">
      <c r="A68" s="36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I35:M35"/>
    <mergeCell ref="A35:E35"/>
    <mergeCell ref="I34:M34"/>
    <mergeCell ref="A34:E34"/>
    <mergeCell ref="A13:E13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2023-05-03T09:31:31Z</dcterms:modified>
</cp:coreProperties>
</file>